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9035" windowHeight="92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4" i="1" l="1"/>
  <c r="F4" i="1"/>
  <c r="B4" i="1"/>
  <c r="B5" i="1"/>
  <c r="F5" i="1" s="1"/>
  <c r="E9" i="1"/>
  <c r="A9" i="1"/>
  <c r="J5" i="1" l="1"/>
  <c r="G5" i="1"/>
  <c r="F2" i="1" s="1"/>
  <c r="G4" i="1"/>
  <c r="C5" i="1"/>
  <c r="C4" i="1"/>
  <c r="I9" i="1"/>
  <c r="K4" i="1" l="1"/>
  <c r="K5" i="1"/>
  <c r="J2" i="1" s="1"/>
  <c r="B2" i="1"/>
</calcChain>
</file>

<file path=xl/comments1.xml><?xml version="1.0" encoding="utf-8"?>
<comments xmlns="http://schemas.openxmlformats.org/spreadsheetml/2006/main">
  <authors>
    <author>PAR</author>
  </authors>
  <commentList>
    <comment ref="F4" authorId="0">
      <text>
        <r>
          <rPr>
            <b/>
            <sz val="8"/>
            <color indexed="81"/>
            <rFont val="Tahoma"/>
            <family val="2"/>
          </rPr>
          <t>PAR:</t>
        </r>
        <r>
          <rPr>
            <sz val="8"/>
            <color indexed="81"/>
            <rFont val="Tahoma"/>
            <family val="2"/>
          </rPr>
          <t xml:space="preserve">
In second quarter please replace with this formula:
=DATE(YEAR(TODAY()),FLOOR(MONTH(TODAY())-1,3)+1,1)-1</t>
        </r>
      </text>
    </comment>
    <comment ref="J4" authorId="0">
      <text>
        <r>
          <rPr>
            <b/>
            <sz val="8"/>
            <color indexed="81"/>
            <rFont val="Tahoma"/>
            <family val="2"/>
          </rPr>
          <t>PAR:</t>
        </r>
        <r>
          <rPr>
            <sz val="8"/>
            <color indexed="81"/>
            <rFont val="Tahoma"/>
            <family val="2"/>
          </rPr>
          <t xml:space="preserve">
In 2015 replace with this formula:
=DATE(YEAR(TODAY()),1,1)-1</t>
        </r>
      </text>
    </comment>
  </commentList>
</comments>
</file>

<file path=xl/sharedStrings.xml><?xml version="1.0" encoding="utf-8"?>
<sst xmlns="http://schemas.openxmlformats.org/spreadsheetml/2006/main" count="17" uniqueCount="9">
  <si>
    <t>JBCDCOMP Index</t>
  </si>
  <si>
    <t>Date</t>
  </si>
  <si>
    <t>start date</t>
  </si>
  <si>
    <t>PX_LAST</t>
  </si>
  <si>
    <t>current day</t>
  </si>
  <si>
    <t>MTD return</t>
  </si>
  <si>
    <t>QTD return</t>
  </si>
  <si>
    <t>YTD return</t>
  </si>
  <si>
    <t>JPMorgan Corporate EMBI Broad Diversified Composite Index Leve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</si>
</sst>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3E3E3E"/>
      <name val="Tahoma"/>
      <family val="2"/>
    </font>
    <font>
      <sz val="11"/>
      <color theme="0" tint="-0.249977111117893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/>
    <xf numFmtId="14" fontId="4" fillId="0" borderId="0" xfId="0" applyNumberFormat="1" applyFont="1"/>
    <xf numFmtId="2" fontId="4" fillId="0" borderId="0" xfId="0" applyNumberFormat="1" applyFont="1"/>
    <xf numFmtId="164" fontId="4" fillId="0" borderId="0" xfId="1" applyNumberFormat="1" applyFont="1"/>
    <xf numFmtId="0" fontId="2" fillId="2" borderId="0" xfId="0" applyFont="1" applyFill="1"/>
    <xf numFmtId="10" fontId="0" fillId="2" borderId="0" xfId="1" applyNumberFormat="1" applyFont="1" applyFill="1"/>
    <xf numFmtId="0" fontId="2" fillId="3" borderId="0" xfId="0" applyFont="1" applyFill="1"/>
    <xf numFmtId="10" fontId="0" fillId="3" borderId="0" xfId="1" applyNumberFormat="1" applyFont="1" applyFill="1"/>
    <xf numFmtId="0" fontId="2" fillId="4" borderId="0" xfId="0" applyFont="1" applyFill="1"/>
    <xf numFmtId="10" fontId="0" fillId="4" borderId="0" xfId="1" applyNumberFormat="1" applyFont="1" applyFill="1"/>
    <xf numFmtId="165" fontId="4" fillId="0" borderId="0" xfId="0" applyNumberFormat="1" applyFont="1"/>
    <xf numFmtId="0" fontId="0" fillId="2" borderId="0" xfId="0" applyFill="1"/>
    <xf numFmtId="14" fontId="0" fillId="2" borderId="0" xfId="0" applyNumberFormat="1" applyFill="1"/>
    <xf numFmtId="0" fontId="0" fillId="3" borderId="0" xfId="0" applyFill="1"/>
    <xf numFmtId="14" fontId="3" fillId="3" borderId="0" xfId="0" applyNumberFormat="1" applyFont="1" applyFill="1"/>
    <xf numFmtId="14" fontId="0" fillId="3" borderId="0" xfId="0" applyNumberFormat="1" applyFill="1"/>
    <xf numFmtId="0" fontId="0" fillId="4" borderId="0" xfId="0" applyFill="1"/>
    <xf numFmtId="14" fontId="3" fillId="4" borderId="0" xfId="0" applyNumberFormat="1" applyFont="1" applyFill="1"/>
    <xf numFmtId="14" fontId="0" fillId="4" borderId="0" xfId="0" applyNumberForma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35"/>
  <sheetViews>
    <sheetView tabSelected="1" zoomScale="85" zoomScaleNormal="85" workbookViewId="0">
      <selection activeCell="B5" sqref="B5"/>
    </sheetView>
  </sheetViews>
  <sheetFormatPr defaultRowHeight="15" x14ac:dyDescent="0.25"/>
  <cols>
    <col min="1" max="1" width="11.7109375" bestFit="1" customWidth="1"/>
    <col min="2" max="2" width="9.85546875" bestFit="1" customWidth="1"/>
    <col min="5" max="10" width="10.5703125" customWidth="1"/>
  </cols>
  <sheetData>
    <row r="1" spans="1:11" x14ac:dyDescent="0.25">
      <c r="A1" t="s">
        <v>8</v>
      </c>
    </row>
    <row r="2" spans="1:11" x14ac:dyDescent="0.25">
      <c r="A2" s="5" t="s">
        <v>5</v>
      </c>
      <c r="B2" s="6" t="e">
        <f ca="1">C5/C4-1</f>
        <v>#N/A</v>
      </c>
      <c r="E2" s="7" t="s">
        <v>6</v>
      </c>
      <c r="F2" s="8" t="e">
        <f ca="1">G5/G4-1</f>
        <v>#N/A</v>
      </c>
      <c r="I2" s="9" t="s">
        <v>7</v>
      </c>
      <c r="J2" s="10" t="e">
        <f ca="1">K5/K4-1</f>
        <v>#N/A</v>
      </c>
    </row>
    <row r="3" spans="1:11" x14ac:dyDescent="0.25">
      <c r="A3" s="12"/>
      <c r="B3" s="12"/>
      <c r="E3" s="14"/>
      <c r="F3" s="14"/>
      <c r="I3" s="17"/>
      <c r="J3" s="17"/>
    </row>
    <row r="4" spans="1:11" x14ac:dyDescent="0.25">
      <c r="A4" s="12" t="s">
        <v>2</v>
      </c>
      <c r="B4" s="13">
        <f ca="1">EOMONTH(TODAY(),-1)</f>
        <v>41670</v>
      </c>
      <c r="C4" s="11" t="e">
        <f ca="1">VLOOKUP(B4,A:B,2,0)</f>
        <v>#N/A</v>
      </c>
      <c r="E4" s="14" t="s">
        <v>2</v>
      </c>
      <c r="F4" s="15">
        <f ca="1">DATE(YEAR(TODAY()),FLOOR(MONTH(TODAY())-1,3)+1,1)-1</f>
        <v>41639</v>
      </c>
      <c r="G4" s="11" t="e">
        <f ca="1">VLOOKUP(F4,E:F,2,0)</f>
        <v>#N/A</v>
      </c>
      <c r="I4" s="17" t="s">
        <v>2</v>
      </c>
      <c r="J4" s="18">
        <f ca="1">DATE(YEAR(TODAY()),1,1)-1</f>
        <v>41639</v>
      </c>
      <c r="K4" s="11" t="e">
        <f ca="1">VLOOKUP(J4,I:J,2,0)</f>
        <v>#N/A</v>
      </c>
    </row>
    <row r="5" spans="1:11" x14ac:dyDescent="0.25">
      <c r="A5" s="12" t="s">
        <v>4</v>
      </c>
      <c r="B5" s="13">
        <f ca="1">TODAY()</f>
        <v>41691</v>
      </c>
      <c r="C5" s="11" t="e">
        <f ca="1">VLOOKUP(B5,A:B,2,0)</f>
        <v>#N/A</v>
      </c>
      <c r="E5" s="14" t="s">
        <v>4</v>
      </c>
      <c r="F5" s="16">
        <f ca="1">B5</f>
        <v>41691</v>
      </c>
      <c r="G5" s="11" t="e">
        <f ca="1">VLOOKUP(F5,E:F,2,0)</f>
        <v>#N/A</v>
      </c>
      <c r="I5" s="17" t="s">
        <v>4</v>
      </c>
      <c r="J5" s="19">
        <f ca="1">B5</f>
        <v>41691</v>
      </c>
      <c r="K5" s="11" t="e">
        <f ca="1">VLOOKUP(J5,I:J,2,0)</f>
        <v>#N/A</v>
      </c>
    </row>
    <row r="7" spans="1:11" s="1" customFormat="1" x14ac:dyDescent="0.25">
      <c r="A7" s="1" t="s">
        <v>0</v>
      </c>
    </row>
    <row r="8" spans="1:11" s="1" customFormat="1" x14ac:dyDescent="0.25">
      <c r="A8" s="1" t="s">
        <v>1</v>
      </c>
      <c r="B8" s="1" t="s">
        <v>3</v>
      </c>
      <c r="E8" s="1" t="s">
        <v>1</v>
      </c>
      <c r="F8" s="1" t="s">
        <v>3</v>
      </c>
      <c r="I8" s="1" t="s">
        <v>1</v>
      </c>
      <c r="J8" s="1" t="s">
        <v>3</v>
      </c>
    </row>
    <row r="9" spans="1:11" s="1" customFormat="1" x14ac:dyDescent="0.25">
      <c r="A9" s="2" t="e">
        <f ca="1">_xll.BDH($A$7,$B$8:$B$8,B4,B5,"Dir=V","Dts=S","Sort=A","Quote=C","QtTyp=Y","Days=T","Per=cd","DtFmt=D","UseDPDF=Y","cols=2;rows=14")</f>
        <v>#NAME?</v>
      </c>
      <c r="B9" s="1">
        <v>251.58</v>
      </c>
      <c r="E9" s="2" t="e">
        <f ca="1">_xll.BDH($A$7,$F$8,F4,F5,"Dir=V","Dts=S","Sort=A","Quote=C","QtTyp=Y","Days=T","Per=cd","DtFmt=D","UseDPDF=Y","cols=2;rows=35")</f>
        <v>#NAME?</v>
      </c>
      <c r="F9" s="1">
        <v>250.583</v>
      </c>
      <c r="I9" s="2" t="e">
        <f ca="1">_xll.BDH($A$7,$J$8,J4,J5,"Dir=V","Dts=S","Sort=A","Quote=C","QtTyp=Y","Days=T","Per=cd","DtFmt=D","UseDPDF=Y","cols=2;rows=35")</f>
        <v>#NAME?</v>
      </c>
      <c r="J9" s="1">
        <v>250.583</v>
      </c>
    </row>
    <row r="10" spans="1:11" s="1" customFormat="1" x14ac:dyDescent="0.25">
      <c r="A10" s="2">
        <v>41673</v>
      </c>
      <c r="B10" s="3">
        <v>251.67599999999999</v>
      </c>
      <c r="E10" s="2">
        <v>41641</v>
      </c>
      <c r="F10" s="1">
        <v>250.589</v>
      </c>
      <c r="I10" s="2">
        <v>41641</v>
      </c>
      <c r="J10" s="1">
        <v>250.589</v>
      </c>
    </row>
    <row r="11" spans="1:11" s="1" customFormat="1" x14ac:dyDescent="0.25">
      <c r="A11" s="2">
        <v>41674</v>
      </c>
      <c r="B11" s="3">
        <v>251.726</v>
      </c>
      <c r="E11" s="2">
        <v>41642</v>
      </c>
      <c r="F11" s="1">
        <v>250.68700000000001</v>
      </c>
      <c r="I11" s="2">
        <v>41642</v>
      </c>
      <c r="J11" s="1">
        <v>250.68700000000001</v>
      </c>
    </row>
    <row r="12" spans="1:11" s="1" customFormat="1" x14ac:dyDescent="0.25">
      <c r="A12" s="2">
        <v>41675</v>
      </c>
      <c r="B12" s="3">
        <v>252.01</v>
      </c>
      <c r="E12" s="2">
        <v>41645</v>
      </c>
      <c r="F12" s="1">
        <v>251.04</v>
      </c>
      <c r="I12" s="2">
        <v>41645</v>
      </c>
      <c r="J12" s="1">
        <v>251.04</v>
      </c>
    </row>
    <row r="13" spans="1:11" s="1" customFormat="1" x14ac:dyDescent="0.25">
      <c r="A13" s="2">
        <v>41676</v>
      </c>
      <c r="B13" s="3">
        <v>252.25</v>
      </c>
      <c r="E13" s="2">
        <v>41646</v>
      </c>
      <c r="F13" s="1">
        <v>251.369</v>
      </c>
      <c r="I13" s="2">
        <v>41646</v>
      </c>
      <c r="J13" s="1">
        <v>251.369</v>
      </c>
    </row>
    <row r="14" spans="1:11" s="1" customFormat="1" x14ac:dyDescent="0.25">
      <c r="A14" s="2">
        <v>41677</v>
      </c>
      <c r="B14" s="3">
        <v>252.405</v>
      </c>
      <c r="E14" s="2">
        <v>41647</v>
      </c>
      <c r="F14" s="1">
        <v>251.28100000000001</v>
      </c>
      <c r="I14" s="2">
        <v>41647</v>
      </c>
      <c r="J14" s="1">
        <v>251.28100000000001</v>
      </c>
    </row>
    <row r="15" spans="1:11" s="1" customFormat="1" x14ac:dyDescent="0.25">
      <c r="A15" s="2">
        <v>41680</v>
      </c>
      <c r="B15" s="3">
        <v>252.70099999999999</v>
      </c>
      <c r="E15" s="2">
        <v>41648</v>
      </c>
      <c r="F15" s="1">
        <v>251.2</v>
      </c>
      <c r="I15" s="2">
        <v>41648</v>
      </c>
      <c r="J15" s="1">
        <v>251.2</v>
      </c>
    </row>
    <row r="16" spans="1:11" s="1" customFormat="1" x14ac:dyDescent="0.25">
      <c r="A16" s="2">
        <v>41681</v>
      </c>
      <c r="B16" s="3">
        <v>252.958</v>
      </c>
      <c r="E16" s="2">
        <v>41649</v>
      </c>
      <c r="F16" s="1">
        <v>251.703</v>
      </c>
      <c r="I16" s="2">
        <v>41649</v>
      </c>
      <c r="J16" s="1">
        <v>251.703</v>
      </c>
    </row>
    <row r="17" spans="1:10" s="1" customFormat="1" x14ac:dyDescent="0.25">
      <c r="A17" s="2">
        <v>41682</v>
      </c>
      <c r="B17" s="3">
        <v>253.19200000000001</v>
      </c>
      <c r="E17" s="2">
        <v>41652</v>
      </c>
      <c r="F17" s="1">
        <v>252.131</v>
      </c>
      <c r="I17" s="2">
        <v>41652</v>
      </c>
      <c r="J17" s="1">
        <v>252.131</v>
      </c>
    </row>
    <row r="18" spans="1:10" s="1" customFormat="1" x14ac:dyDescent="0.25">
      <c r="A18" s="2">
        <v>41683</v>
      </c>
      <c r="B18" s="3">
        <v>253.345</v>
      </c>
      <c r="E18" s="2">
        <v>41653</v>
      </c>
      <c r="F18" s="1">
        <v>252.125</v>
      </c>
      <c r="I18" s="2">
        <v>41653</v>
      </c>
      <c r="J18" s="1">
        <v>252.125</v>
      </c>
    </row>
    <row r="19" spans="1:10" s="1" customFormat="1" x14ac:dyDescent="0.25">
      <c r="A19" s="2">
        <v>41684</v>
      </c>
      <c r="B19" s="3">
        <v>253.70599999999999</v>
      </c>
      <c r="E19" s="2">
        <v>41654</v>
      </c>
      <c r="F19" s="1">
        <v>252.363</v>
      </c>
      <c r="I19" s="2">
        <v>41654</v>
      </c>
      <c r="J19" s="1">
        <v>252.363</v>
      </c>
    </row>
    <row r="20" spans="1:10" s="1" customFormat="1" x14ac:dyDescent="0.25">
      <c r="A20" s="2">
        <v>41688</v>
      </c>
      <c r="B20" s="3">
        <v>254.28899999999999</v>
      </c>
      <c r="E20" s="2">
        <v>41655</v>
      </c>
      <c r="F20" s="1">
        <v>252.58799999999999</v>
      </c>
      <c r="I20" s="2">
        <v>41655</v>
      </c>
      <c r="J20" s="1">
        <v>252.58799999999999</v>
      </c>
    </row>
    <row r="21" spans="1:10" s="1" customFormat="1" x14ac:dyDescent="0.25">
      <c r="A21" s="2">
        <v>41689</v>
      </c>
      <c r="B21" s="3">
        <v>254.32300000000001</v>
      </c>
      <c r="E21" s="2">
        <v>41656</v>
      </c>
      <c r="F21" s="1">
        <v>252.80199999999999</v>
      </c>
      <c r="I21" s="2">
        <v>41656</v>
      </c>
      <c r="J21" s="1">
        <v>252.80199999999999</v>
      </c>
    </row>
    <row r="22" spans="1:10" s="1" customFormat="1" x14ac:dyDescent="0.25">
      <c r="A22" s="2">
        <v>41690</v>
      </c>
      <c r="B22" s="1">
        <v>254.255</v>
      </c>
      <c r="E22" s="2">
        <v>41660</v>
      </c>
      <c r="F22" s="1">
        <v>252.726</v>
      </c>
      <c r="I22" s="2">
        <v>41660</v>
      </c>
      <c r="J22" s="1">
        <v>252.726</v>
      </c>
    </row>
    <row r="23" spans="1:10" s="1" customFormat="1" x14ac:dyDescent="0.25">
      <c r="E23" s="2">
        <v>41661</v>
      </c>
      <c r="F23" s="1">
        <v>252.691</v>
      </c>
      <c r="I23" s="2">
        <v>41661</v>
      </c>
      <c r="J23" s="1">
        <v>252.691</v>
      </c>
    </row>
    <row r="24" spans="1:10" s="1" customFormat="1" x14ac:dyDescent="0.25">
      <c r="E24" s="2">
        <v>41662</v>
      </c>
      <c r="F24" s="1">
        <v>252.46799999999999</v>
      </c>
      <c r="G24" s="4"/>
      <c r="H24" s="4"/>
      <c r="I24" s="2">
        <v>41662</v>
      </c>
      <c r="J24" s="1">
        <v>252.46799999999999</v>
      </c>
    </row>
    <row r="25" spans="1:10" s="1" customFormat="1" x14ac:dyDescent="0.25">
      <c r="E25" s="2">
        <v>41663</v>
      </c>
      <c r="F25" s="1">
        <v>252.179</v>
      </c>
      <c r="I25" s="2">
        <v>41663</v>
      </c>
      <c r="J25" s="1">
        <v>252.179</v>
      </c>
    </row>
    <row r="26" spans="1:10" s="1" customFormat="1" x14ac:dyDescent="0.25">
      <c r="E26" s="2">
        <v>41666</v>
      </c>
      <c r="F26" s="1">
        <v>251.685</v>
      </c>
      <c r="I26" s="2">
        <v>41666</v>
      </c>
      <c r="J26" s="1">
        <v>251.685</v>
      </c>
    </row>
    <row r="27" spans="1:10" s="1" customFormat="1" x14ac:dyDescent="0.25">
      <c r="E27" s="2">
        <v>41667</v>
      </c>
      <c r="F27" s="1">
        <v>251.94300000000001</v>
      </c>
      <c r="I27" s="2">
        <v>41667</v>
      </c>
      <c r="J27" s="1">
        <v>251.94300000000001</v>
      </c>
    </row>
    <row r="28" spans="1:10" s="1" customFormat="1" x14ac:dyDescent="0.25">
      <c r="E28" s="2">
        <v>41668</v>
      </c>
      <c r="F28" s="1">
        <v>252.05199999999999</v>
      </c>
      <c r="I28" s="2">
        <v>41668</v>
      </c>
      <c r="J28" s="1">
        <v>252.05199999999999</v>
      </c>
    </row>
    <row r="29" spans="1:10" s="1" customFormat="1" x14ac:dyDescent="0.25">
      <c r="E29" s="2">
        <v>41669</v>
      </c>
      <c r="F29" s="1">
        <v>251.91300000000001</v>
      </c>
      <c r="I29" s="2">
        <v>41669</v>
      </c>
      <c r="J29" s="1">
        <v>251.91300000000001</v>
      </c>
    </row>
    <row r="30" spans="1:10" s="1" customFormat="1" x14ac:dyDescent="0.25">
      <c r="E30" s="2">
        <v>41670</v>
      </c>
      <c r="F30" s="1">
        <v>251.58</v>
      </c>
      <c r="I30" s="2">
        <v>41670</v>
      </c>
      <c r="J30" s="1">
        <v>251.58</v>
      </c>
    </row>
    <row r="31" spans="1:10" s="1" customFormat="1" x14ac:dyDescent="0.25">
      <c r="E31" s="2">
        <v>41673</v>
      </c>
      <c r="F31" s="1">
        <v>251.67599999999999</v>
      </c>
      <c r="I31" s="2">
        <v>41673</v>
      </c>
      <c r="J31" s="1">
        <v>251.67599999999999</v>
      </c>
    </row>
    <row r="32" spans="1:10" s="1" customFormat="1" x14ac:dyDescent="0.25">
      <c r="E32" s="2">
        <v>41674</v>
      </c>
      <c r="F32" s="1">
        <v>251.726</v>
      </c>
      <c r="I32" s="2">
        <v>41674</v>
      </c>
      <c r="J32" s="1">
        <v>251.726</v>
      </c>
    </row>
    <row r="33" spans="5:10" s="1" customFormat="1" x14ac:dyDescent="0.25">
      <c r="E33" s="2">
        <v>41675</v>
      </c>
      <c r="F33" s="1">
        <v>252.01</v>
      </c>
      <c r="I33" s="2">
        <v>41675</v>
      </c>
      <c r="J33" s="1">
        <v>252.01</v>
      </c>
    </row>
    <row r="34" spans="5:10" s="1" customFormat="1" x14ac:dyDescent="0.25">
      <c r="E34" s="2">
        <v>41676</v>
      </c>
      <c r="F34" s="1">
        <v>252.25</v>
      </c>
      <c r="I34" s="2">
        <v>41676</v>
      </c>
      <c r="J34" s="1">
        <v>252.25</v>
      </c>
    </row>
    <row r="35" spans="5:10" s="1" customFormat="1" x14ac:dyDescent="0.25">
      <c r="E35" s="2">
        <v>41677</v>
      </c>
      <c r="F35" s="1">
        <v>252.405</v>
      </c>
      <c r="I35" s="2">
        <v>41677</v>
      </c>
      <c r="J35" s="1">
        <v>252.405</v>
      </c>
    </row>
    <row r="36" spans="5:10" s="1" customFormat="1" x14ac:dyDescent="0.25">
      <c r="E36" s="2">
        <v>41680</v>
      </c>
      <c r="F36" s="1">
        <v>252.70099999999999</v>
      </c>
      <c r="I36" s="2">
        <v>41680</v>
      </c>
      <c r="J36" s="1">
        <v>252.70099999999999</v>
      </c>
    </row>
    <row r="37" spans="5:10" s="1" customFormat="1" x14ac:dyDescent="0.25">
      <c r="E37" s="2">
        <v>41681</v>
      </c>
      <c r="F37" s="1">
        <v>252.958</v>
      </c>
      <c r="I37" s="2">
        <v>41681</v>
      </c>
      <c r="J37" s="1">
        <v>252.958</v>
      </c>
    </row>
    <row r="38" spans="5:10" s="1" customFormat="1" x14ac:dyDescent="0.25">
      <c r="E38" s="2">
        <v>41682</v>
      </c>
      <c r="F38" s="1">
        <v>253.19200000000001</v>
      </c>
      <c r="I38" s="2">
        <v>41682</v>
      </c>
      <c r="J38" s="1">
        <v>253.19200000000001</v>
      </c>
    </row>
    <row r="39" spans="5:10" s="1" customFormat="1" x14ac:dyDescent="0.25">
      <c r="E39" s="2">
        <v>41683</v>
      </c>
      <c r="F39" s="1">
        <v>253.345</v>
      </c>
      <c r="I39" s="2">
        <v>41683</v>
      </c>
      <c r="J39" s="1">
        <v>253.345</v>
      </c>
    </row>
    <row r="40" spans="5:10" s="1" customFormat="1" x14ac:dyDescent="0.25">
      <c r="E40" s="2">
        <v>41684</v>
      </c>
      <c r="F40" s="1">
        <v>253.70599999999999</v>
      </c>
      <c r="I40" s="2">
        <v>41684</v>
      </c>
      <c r="J40" s="1">
        <v>253.70599999999999</v>
      </c>
    </row>
    <row r="41" spans="5:10" s="1" customFormat="1" x14ac:dyDescent="0.25">
      <c r="E41" s="2">
        <v>41688</v>
      </c>
      <c r="F41" s="1">
        <v>254.28899999999999</v>
      </c>
      <c r="I41" s="2">
        <v>41688</v>
      </c>
      <c r="J41" s="1">
        <v>254.28899999999999</v>
      </c>
    </row>
    <row r="42" spans="5:10" s="1" customFormat="1" x14ac:dyDescent="0.25">
      <c r="E42" s="2">
        <v>41689</v>
      </c>
      <c r="F42" s="1">
        <v>254.32300000000001</v>
      </c>
      <c r="I42" s="2">
        <v>41689</v>
      </c>
      <c r="J42" s="1">
        <v>254.32300000000001</v>
      </c>
    </row>
    <row r="43" spans="5:10" s="1" customFormat="1" x14ac:dyDescent="0.25">
      <c r="E43" s="2">
        <v>41690</v>
      </c>
      <c r="F43" s="1">
        <v>254.255</v>
      </c>
      <c r="I43" s="2">
        <v>41690</v>
      </c>
      <c r="J43" s="1">
        <v>254.255</v>
      </c>
    </row>
    <row r="44" spans="5:10" s="1" customFormat="1" x14ac:dyDescent="0.25"/>
    <row r="45" spans="5:10" s="1" customFormat="1" x14ac:dyDescent="0.25"/>
    <row r="46" spans="5:10" s="1" customFormat="1" x14ac:dyDescent="0.25"/>
    <row r="47" spans="5:10" s="1" customFormat="1" x14ac:dyDescent="0.25"/>
    <row r="48" spans="5:10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Oaktree Capital Management, L.P.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</dc:creator>
  <cp:lastModifiedBy>Levy, Dana</cp:lastModifiedBy>
  <dcterms:created xsi:type="dcterms:W3CDTF">2014-02-21T01:12:12Z</dcterms:created>
  <dcterms:modified xsi:type="dcterms:W3CDTF">2014-02-21T15:34:08Z</dcterms:modified>
</cp:coreProperties>
</file>